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3256" windowHeight="12576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Договоры!#REF!</definedName>
  </definedNames>
  <calcPr calcId="124519"/>
</workbook>
</file>

<file path=xl/calcChain.xml><?xml version="1.0" encoding="utf-8"?>
<calcChain xmlns="http://schemas.openxmlformats.org/spreadsheetml/2006/main">
  <c r="F9" i="1"/>
  <c r="F17"/>
  <c r="F20"/>
  <c r="F21"/>
  <c r="F30"/>
  <c r="F18"/>
  <c r="F8"/>
  <c r="F29"/>
  <c r="F28"/>
  <c r="F27"/>
  <c r="F26"/>
  <c r="F32"/>
  <c r="F6"/>
  <c r="F5"/>
  <c r="F14"/>
  <c r="F13"/>
  <c r="F11"/>
  <c r="F10"/>
  <c r="E38"/>
  <c r="F38" l="1"/>
</calcChain>
</file>

<file path=xl/sharedStrings.xml><?xml version="1.0" encoding="utf-8"?>
<sst xmlns="http://schemas.openxmlformats.org/spreadsheetml/2006/main" count="270" uniqueCount="143">
  <si>
    <t>358000060087</t>
  </si>
  <si>
    <t>Публичное акционерное общество "Ростелеком"</t>
  </si>
  <si>
    <t>Услуги связи</t>
  </si>
  <si>
    <t>358000260253</t>
  </si>
  <si>
    <t>Интернет</t>
  </si>
  <si>
    <t>Общество с ограниченной ответственностью "Газпром межрегионгаз Пенза"</t>
  </si>
  <si>
    <t>Природный газ</t>
  </si>
  <si>
    <t>3</t>
  </si>
  <si>
    <t>Индивидуальный предприниматель Глотов Дмитрий Анатольевич</t>
  </si>
  <si>
    <t>Гончарова Наталья Анатольевна</t>
  </si>
  <si>
    <t>5</t>
  </si>
  <si>
    <t>6</t>
  </si>
  <si>
    <t>Соколов Владимир Александрович</t>
  </si>
  <si>
    <t>7</t>
  </si>
  <si>
    <t>Шабашов Александр Евгеньевич</t>
  </si>
  <si>
    <t>264</t>
  </si>
  <si>
    <t>ООО  "ТНС энерго Пенза"</t>
  </si>
  <si>
    <t>1</t>
  </si>
  <si>
    <t>Индивидуальный предприниматель Макеев Владимир Алексеевич</t>
  </si>
  <si>
    <t>Акционерное общество "Технопарк высоких технологий"</t>
  </si>
  <si>
    <t>ГСМ</t>
  </si>
  <si>
    <t>№ п/п</t>
  </si>
  <si>
    <t xml:space="preserve">Дата начала </t>
  </si>
  <si>
    <t>Дата окончания</t>
  </si>
  <si>
    <t>Сумма</t>
  </si>
  <si>
    <t>Исполнено</t>
  </si>
  <si>
    <t>Дата платежного поручения</t>
  </si>
  <si>
    <t>Номер договора</t>
  </si>
  <si>
    <t>Поставщик</t>
  </si>
  <si>
    <t xml:space="preserve">Статус исполнения </t>
  </si>
  <si>
    <t>Группа договоров</t>
  </si>
  <si>
    <t>Б/н</t>
  </si>
  <si>
    <t>8</t>
  </si>
  <si>
    <t>2</t>
  </si>
  <si>
    <t>Сухарев Александр Михайлович</t>
  </si>
  <si>
    <t>Расчистка дорог от снега</t>
  </si>
  <si>
    <t>40-5-7099/24</t>
  </si>
  <si>
    <t>Аренда имущества</t>
  </si>
  <si>
    <t>Индивидуальный предприниматель Зайцев Сергей Николаевич -глава  КФХ</t>
  </si>
  <si>
    <t>Индивидуальный предприниматель Нестеров Николай Иванович-Глава КФХ</t>
  </si>
  <si>
    <t>Электрическая энергия</t>
  </si>
  <si>
    <t>9</t>
  </si>
  <si>
    <t>Фотореле, лампы светодиодные</t>
  </si>
  <si>
    <t>2140-05943</t>
  </si>
  <si>
    <t>ПАО "Россети Волга"</t>
  </si>
  <si>
    <t>Аренда ЛЭП</t>
  </si>
  <si>
    <t>Общество с ограниченной ответственностью "НПО Криста"</t>
  </si>
  <si>
    <t>Техническое сопровождение программного продукта</t>
  </si>
  <si>
    <t>10</t>
  </si>
  <si>
    <t>Ремонт фонарей дорожного освещения (заработная плата с отчислениями)</t>
  </si>
  <si>
    <t>Техническое обслуживание газоиспользующего оборудования (заработная плата с отчислениями)</t>
  </si>
  <si>
    <t>Реестр договоров и контрактов по администрации Трескинского сельсовета на 2025 год</t>
  </si>
  <si>
    <t>09.01.2025</t>
  </si>
  <si>
    <t>КЛ-18/2025</t>
  </si>
  <si>
    <t>31.12.2025</t>
  </si>
  <si>
    <t>ООО "Каменское жилищно - коммунальное хозяйство"</t>
  </si>
  <si>
    <t>Услуги ТБО</t>
  </si>
  <si>
    <t>ПН25ТС0190</t>
  </si>
  <si>
    <t>4</t>
  </si>
  <si>
    <t>МУК "Колышлейское ЖКХ"</t>
  </si>
  <si>
    <t>33К-25</t>
  </si>
  <si>
    <t>28.01.2025</t>
  </si>
  <si>
    <t>Индивидуальный предприниматель Макарычев Александр Николаевич</t>
  </si>
  <si>
    <t>Разброс песко солянной смеси</t>
  </si>
  <si>
    <t>31.01.2025</t>
  </si>
  <si>
    <t>03.02.2025</t>
  </si>
  <si>
    <t>158</t>
  </si>
  <si>
    <t>12.02.2025</t>
  </si>
  <si>
    <t>Индивидуальный предприниматель Постиков Геннадий Владимирович</t>
  </si>
  <si>
    <t>Пожарный извещатель</t>
  </si>
  <si>
    <t>21.02.2025</t>
  </si>
  <si>
    <t>28.02.2025</t>
  </si>
  <si>
    <t>03.03.2025</t>
  </si>
  <si>
    <t>01.04.2025</t>
  </si>
  <si>
    <t>Обкос придорожной территории</t>
  </si>
  <si>
    <t>75</t>
  </si>
  <si>
    <t>09.07.2025</t>
  </si>
  <si>
    <t>12</t>
  </si>
  <si>
    <t>15.07.2025</t>
  </si>
  <si>
    <t>Грейдерование дорог</t>
  </si>
  <si>
    <t>13</t>
  </si>
  <si>
    <t>01.08.2025</t>
  </si>
  <si>
    <t>18.02.2022</t>
  </si>
  <si>
    <t>27.12.2024</t>
  </si>
  <si>
    <t>Номер платежного поручения</t>
  </si>
  <si>
    <t>44, 45, 70, 133</t>
  </si>
  <si>
    <t>06.02.2025   24.02.2025   06.03.2025</t>
  </si>
  <si>
    <t>46, 47, 71, 134</t>
  </si>
  <si>
    <t>06.02.2025  24.02.2025   06.03.2025</t>
  </si>
  <si>
    <t>48,49, 72, 135</t>
  </si>
  <si>
    <t>06.02.2025     24.02.2025   06.03.2025</t>
  </si>
  <si>
    <t>50,51,   73,   136</t>
  </si>
  <si>
    <t>137</t>
  </si>
  <si>
    <t>13.03.2025</t>
  </si>
  <si>
    <t>177</t>
  </si>
  <si>
    <t>31.03.2025</t>
  </si>
  <si>
    <t>178</t>
  </si>
  <si>
    <t>180</t>
  </si>
  <si>
    <t>182</t>
  </si>
  <si>
    <t>183</t>
  </si>
  <si>
    <t>184</t>
  </si>
  <si>
    <t>231</t>
  </si>
  <si>
    <t>17.04.2025</t>
  </si>
  <si>
    <t>266</t>
  </si>
  <si>
    <t>30.04.2025</t>
  </si>
  <si>
    <t>267</t>
  </si>
  <si>
    <t>100, 227, 286</t>
  </si>
  <si>
    <t>06.03.2025  10.04.2025   12.05.2025</t>
  </si>
  <si>
    <t>85, 185, 218, 288</t>
  </si>
  <si>
    <t>04.03.2025   31.03.2025   10.04.2025  12.05.2025</t>
  </si>
  <si>
    <t>292</t>
  </si>
  <si>
    <t>12.05.2025</t>
  </si>
  <si>
    <t>293</t>
  </si>
  <si>
    <t>179, 257, 295, 296</t>
  </si>
  <si>
    <t>31.03.2025  24.04.2025  12.05.2025</t>
  </si>
  <si>
    <t>114,115, 173,  186,  187, 197, 262, 428</t>
  </si>
  <si>
    <t>06.03.2025   28.03.2025  31.03.2025  03.04.2025  28.04.2025   29.07.2025</t>
  </si>
  <si>
    <t>116, 117, 174, 188, 189, 198, 263, 429</t>
  </si>
  <si>
    <t>06.03.2025  28.03.2025  31.03.2025   03.04.2025   28.04.2025  29.07.2025</t>
  </si>
  <si>
    <t>118,119, 175, 190, 191,199, 264, 430</t>
  </si>
  <si>
    <t>06.03.2025   28.03.2025   31.03.2025   03.04.2025   28.04.2025  29.07.2025</t>
  </si>
  <si>
    <t>120,121 176, 192,193 200, 265, 431</t>
  </si>
  <si>
    <t>06.03.2025  28.03.2025   31.03.2025   03.04.2025    28.04.2025  29.07.2025</t>
  </si>
  <si>
    <t>222,  223,  291, 380, 437</t>
  </si>
  <si>
    <t>10.04.2025   01.07.2025 29.07.2025</t>
  </si>
  <si>
    <t>447</t>
  </si>
  <si>
    <t>31.07.2025</t>
  </si>
  <si>
    <t>490</t>
  </si>
  <si>
    <t>26.08.2025</t>
  </si>
  <si>
    <t>Общество с ограниченной отвественностью "МВС"</t>
  </si>
  <si>
    <t xml:space="preserve">499,500 </t>
  </si>
  <si>
    <t>02.09.2025</t>
  </si>
  <si>
    <t>25, 26, 27, 54, 55, 83, 84, 90, 138, 139, 181, 230, 251, 268, 297, 298, 300, 301, 372, 373, 397, 435, 436, 469, 497, 498, 512, 513, 514, 515</t>
  </si>
  <si>
    <t>29.01.2025  31.01.2025  13.02.2025    04.03.2025     14.03.2025   31.03.2024   14.04.2025  24.04.2025  30.04.2025  13.05.2025  21.05.2025  27.06.2027    17.07.2025 29.07.2025  14.08.2025  28.08.2025   18.09.2025</t>
  </si>
  <si>
    <t>165, 229, 294, 523</t>
  </si>
  <si>
    <t>27.03.2025  10.04.2025 12.05.2025    18.09.2025</t>
  </si>
  <si>
    <t>87, 88, 220, 290, 378, 439, 471, 517</t>
  </si>
  <si>
    <t>04.03.2025 10.04.2025      12.05.2025  01.07.2025   29.07.2025   14.08.2025   18.09.2025</t>
  </si>
  <si>
    <t>89, 96, 219, 289, 377, 438, 470, 516</t>
  </si>
  <si>
    <t xml:space="preserve">224, 225, 226, 287, 379, 434 </t>
  </si>
  <si>
    <t>10.04.2025   12.05.2025   01.07.2025  29.07.2025</t>
  </si>
  <si>
    <t>440,  446</t>
  </si>
  <si>
    <t>29.07.2025  31.07.2025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</si>
</sst>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/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0" xfId="0" applyNumberFormat="1" applyFont="1"/>
    <xf numFmtId="2" fontId="0" fillId="0" borderId="0" xfId="0" applyNumberFormat="1"/>
    <xf numFmtId="49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2"/>
  <sheetViews>
    <sheetView showGridLines="0" tabSelected="1" workbookViewId="0">
      <selection activeCell="J7" sqref="J7"/>
    </sheetView>
  </sheetViews>
  <sheetFormatPr defaultRowHeight="12.75" customHeight="1"/>
  <cols>
    <col min="1" max="1" width="5.5546875" customWidth="1"/>
    <col min="2" max="2" width="15.44140625" customWidth="1"/>
    <col min="3" max="3" width="11" customWidth="1"/>
    <col min="4" max="4" width="11.33203125" customWidth="1"/>
    <col min="5" max="5" width="14.21875" style="14" customWidth="1"/>
    <col min="6" max="6" width="12.5546875" style="14" customWidth="1"/>
    <col min="7" max="7" width="13.33203125" customWidth="1"/>
    <col min="8" max="8" width="13.6640625" style="14" customWidth="1"/>
    <col min="9" max="9" width="30" customWidth="1"/>
    <col min="10" max="10" width="28.6640625" customWidth="1"/>
    <col min="11" max="11" width="16.21875" style="9" customWidth="1"/>
  </cols>
  <sheetData>
    <row r="2" spans="1:11" ht="12.75" customHeight="1">
      <c r="B2" s="22" t="s">
        <v>51</v>
      </c>
      <c r="C2" s="22"/>
      <c r="D2" s="22"/>
      <c r="E2" s="22"/>
      <c r="F2" s="22"/>
      <c r="G2" s="22"/>
      <c r="H2" s="22"/>
      <c r="I2" s="22"/>
      <c r="J2" s="22"/>
      <c r="K2" s="22"/>
    </row>
    <row r="4" spans="1:11" s="1" customFormat="1" ht="45" customHeight="1">
      <c r="A4" s="2" t="s">
        <v>21</v>
      </c>
      <c r="B4" s="2" t="s">
        <v>27</v>
      </c>
      <c r="C4" s="2" t="s">
        <v>22</v>
      </c>
      <c r="D4" s="2" t="s">
        <v>23</v>
      </c>
      <c r="E4" s="12" t="s">
        <v>24</v>
      </c>
      <c r="F4" s="12" t="s">
        <v>25</v>
      </c>
      <c r="G4" s="2" t="s">
        <v>84</v>
      </c>
      <c r="H4" s="12" t="s">
        <v>26</v>
      </c>
      <c r="I4" s="2" t="s">
        <v>28</v>
      </c>
      <c r="J4" s="2" t="s">
        <v>30</v>
      </c>
      <c r="K4" s="2" t="s">
        <v>29</v>
      </c>
    </row>
    <row r="5" spans="1:11" s="1" customFormat="1" ht="42" customHeight="1">
      <c r="A5" s="2">
        <v>1</v>
      </c>
      <c r="B5" s="2" t="s">
        <v>43</v>
      </c>
      <c r="C5" s="15" t="s">
        <v>82</v>
      </c>
      <c r="D5" s="15" t="s">
        <v>54</v>
      </c>
      <c r="E5" s="16">
        <v>16013.1</v>
      </c>
      <c r="F5" s="16">
        <f>5337.7+5337.7+5337.7</f>
        <v>16013.099999999999</v>
      </c>
      <c r="G5" s="15" t="s">
        <v>106</v>
      </c>
      <c r="H5" s="15" t="s">
        <v>107</v>
      </c>
      <c r="I5" s="2" t="s">
        <v>44</v>
      </c>
      <c r="J5" s="2" t="s">
        <v>45</v>
      </c>
      <c r="K5" s="2" t="s">
        <v>25</v>
      </c>
    </row>
    <row r="6" spans="1:11" s="10" customFormat="1" ht="55.2" customHeight="1">
      <c r="A6" s="11">
        <v>3</v>
      </c>
      <c r="B6" s="15" t="s">
        <v>36</v>
      </c>
      <c r="C6" s="15" t="s">
        <v>83</v>
      </c>
      <c r="D6" s="15" t="s">
        <v>54</v>
      </c>
      <c r="E6" s="16">
        <v>111536.05</v>
      </c>
      <c r="F6" s="16">
        <f>18740.85+23233.94+16297.92+1126.61</f>
        <v>59399.319999999992</v>
      </c>
      <c r="G6" s="15" t="s">
        <v>108</v>
      </c>
      <c r="H6" s="15" t="s">
        <v>109</v>
      </c>
      <c r="I6" s="15" t="s">
        <v>5</v>
      </c>
      <c r="J6" s="15" t="s">
        <v>6</v>
      </c>
      <c r="K6" s="11"/>
    </row>
    <row r="7" spans="1:11" s="10" customFormat="1" ht="40.799999999999997" customHeight="1">
      <c r="A7" s="11">
        <v>6</v>
      </c>
      <c r="B7" s="15" t="s">
        <v>31</v>
      </c>
      <c r="C7" s="15" t="s">
        <v>52</v>
      </c>
      <c r="D7" s="15" t="s">
        <v>54</v>
      </c>
      <c r="E7" s="16">
        <v>27822.959999999999</v>
      </c>
      <c r="F7" s="16">
        <v>27822.959999999999</v>
      </c>
      <c r="G7" s="15" t="s">
        <v>99</v>
      </c>
      <c r="H7" s="15" t="s">
        <v>95</v>
      </c>
      <c r="I7" s="15" t="s">
        <v>38</v>
      </c>
      <c r="J7" s="15" t="s">
        <v>35</v>
      </c>
      <c r="K7" s="11" t="s">
        <v>25</v>
      </c>
    </row>
    <row r="8" spans="1:11" s="10" customFormat="1" ht="41.4" customHeight="1">
      <c r="A8" s="11"/>
      <c r="B8" s="15" t="s">
        <v>53</v>
      </c>
      <c r="C8" s="15" t="s">
        <v>52</v>
      </c>
      <c r="D8" s="15" t="s">
        <v>54</v>
      </c>
      <c r="E8" s="16">
        <v>864.3</v>
      </c>
      <c r="F8" s="16">
        <f>288.1+144.05+144.05+144.05+144.05</f>
        <v>864.3</v>
      </c>
      <c r="G8" s="15" t="s">
        <v>123</v>
      </c>
      <c r="H8" s="15" t="s">
        <v>124</v>
      </c>
      <c r="I8" s="15" t="s">
        <v>55</v>
      </c>
      <c r="J8" s="15" t="s">
        <v>56</v>
      </c>
      <c r="K8" s="11" t="s">
        <v>25</v>
      </c>
    </row>
    <row r="9" spans="1:11" ht="28.2" customHeight="1">
      <c r="A9" s="11">
        <v>17</v>
      </c>
      <c r="B9" s="15" t="s">
        <v>57</v>
      </c>
      <c r="C9" s="15" t="s">
        <v>52</v>
      </c>
      <c r="D9" s="15" t="s">
        <v>54</v>
      </c>
      <c r="E9" s="16">
        <v>34800</v>
      </c>
      <c r="F9" s="16">
        <f>8700+2900</f>
        <v>11600</v>
      </c>
      <c r="G9" s="15" t="s">
        <v>141</v>
      </c>
      <c r="H9" s="15" t="s">
        <v>142</v>
      </c>
      <c r="I9" s="15" t="s">
        <v>46</v>
      </c>
      <c r="J9" s="15" t="s">
        <v>47</v>
      </c>
      <c r="K9" s="11"/>
    </row>
    <row r="10" spans="1:11" s="10" customFormat="1" ht="43.8" customHeight="1">
      <c r="A10" s="11">
        <v>8</v>
      </c>
      <c r="B10" s="15" t="s">
        <v>17</v>
      </c>
      <c r="C10" s="15" t="s">
        <v>52</v>
      </c>
      <c r="D10" s="15" t="s">
        <v>54</v>
      </c>
      <c r="E10" s="16">
        <v>11250</v>
      </c>
      <c r="F10" s="16">
        <f>7517.55+17.28+1123+2592.17</f>
        <v>11250</v>
      </c>
      <c r="G10" s="15" t="s">
        <v>85</v>
      </c>
      <c r="H10" s="15" t="s">
        <v>86</v>
      </c>
      <c r="I10" s="15" t="s">
        <v>9</v>
      </c>
      <c r="J10" s="15" t="s">
        <v>50</v>
      </c>
      <c r="K10" s="11" t="s">
        <v>25</v>
      </c>
    </row>
    <row r="11" spans="1:11" s="10" customFormat="1" ht="54.6" customHeight="1">
      <c r="A11" s="11">
        <v>9</v>
      </c>
      <c r="B11" s="15" t="s">
        <v>33</v>
      </c>
      <c r="C11" s="15" t="s">
        <v>52</v>
      </c>
      <c r="D11" s="15" t="s">
        <v>54</v>
      </c>
      <c r="E11" s="16">
        <v>11250</v>
      </c>
      <c r="F11" s="16">
        <f>7517.55+17.28+1123+2592.17</f>
        <v>11250</v>
      </c>
      <c r="G11" s="15" t="s">
        <v>87</v>
      </c>
      <c r="H11" s="15" t="s">
        <v>88</v>
      </c>
      <c r="I11" s="15" t="s">
        <v>12</v>
      </c>
      <c r="J11" s="15" t="s">
        <v>50</v>
      </c>
      <c r="K11" s="11" t="s">
        <v>25</v>
      </c>
    </row>
    <row r="12" spans="1:11" s="10" customFormat="1" ht="43.8" customHeight="1">
      <c r="A12" s="11">
        <v>7</v>
      </c>
      <c r="B12" s="15" t="s">
        <v>33</v>
      </c>
      <c r="C12" s="15" t="s">
        <v>52</v>
      </c>
      <c r="D12" s="15" t="s">
        <v>54</v>
      </c>
      <c r="E12" s="16">
        <v>25293.599999999999</v>
      </c>
      <c r="F12" s="16">
        <v>25293.599999999999</v>
      </c>
      <c r="G12" s="15" t="s">
        <v>100</v>
      </c>
      <c r="H12" s="15" t="s">
        <v>95</v>
      </c>
      <c r="I12" s="15" t="s">
        <v>39</v>
      </c>
      <c r="J12" s="15" t="s">
        <v>35</v>
      </c>
      <c r="K12" s="11" t="s">
        <v>25</v>
      </c>
    </row>
    <row r="13" spans="1:11" ht="104.4" customHeight="1">
      <c r="A13" s="11">
        <v>10</v>
      </c>
      <c r="B13" s="15" t="s">
        <v>7</v>
      </c>
      <c r="C13" s="15" t="s">
        <v>52</v>
      </c>
      <c r="D13" s="15" t="s">
        <v>54</v>
      </c>
      <c r="E13" s="16">
        <v>11250</v>
      </c>
      <c r="F13" s="16">
        <f>7517.55+17.28+1123+2592.17</f>
        <v>11250</v>
      </c>
      <c r="G13" s="15" t="s">
        <v>89</v>
      </c>
      <c r="H13" s="15" t="s">
        <v>90</v>
      </c>
      <c r="I13" s="15" t="s">
        <v>34</v>
      </c>
      <c r="J13" s="15" t="s">
        <v>50</v>
      </c>
      <c r="K13" s="11" t="s">
        <v>25</v>
      </c>
    </row>
    <row r="14" spans="1:11" ht="40.799999999999997" customHeight="1">
      <c r="A14" s="11">
        <v>11</v>
      </c>
      <c r="B14" s="15" t="s">
        <v>58</v>
      </c>
      <c r="C14" s="15" t="s">
        <v>52</v>
      </c>
      <c r="D14" s="15" t="s">
        <v>54</v>
      </c>
      <c r="E14" s="16">
        <v>11250</v>
      </c>
      <c r="F14" s="16">
        <f>7515.55+17.28+1123+2592.17</f>
        <v>11248</v>
      </c>
      <c r="G14" s="15" t="s">
        <v>91</v>
      </c>
      <c r="H14" s="15" t="s">
        <v>86</v>
      </c>
      <c r="I14" s="15" t="s">
        <v>14</v>
      </c>
      <c r="J14" s="15" t="s">
        <v>50</v>
      </c>
      <c r="K14" s="11" t="s">
        <v>25</v>
      </c>
    </row>
    <row r="15" spans="1:11" s="10" customFormat="1" ht="31.2" customHeight="1">
      <c r="A15" s="11">
        <v>5</v>
      </c>
      <c r="B15" s="15" t="s">
        <v>58</v>
      </c>
      <c r="C15" s="15" t="s">
        <v>52</v>
      </c>
      <c r="D15" s="15" t="s">
        <v>54</v>
      </c>
      <c r="E15" s="16">
        <v>40000</v>
      </c>
      <c r="F15" s="16">
        <v>40000</v>
      </c>
      <c r="G15" s="15" t="s">
        <v>98</v>
      </c>
      <c r="H15" s="15" t="s">
        <v>95</v>
      </c>
      <c r="I15" s="15" t="s">
        <v>8</v>
      </c>
      <c r="J15" s="15" t="s">
        <v>35</v>
      </c>
      <c r="K15" s="11" t="s">
        <v>25</v>
      </c>
    </row>
    <row r="16" spans="1:11" s="10" customFormat="1" ht="31.2" customHeight="1">
      <c r="A16" s="11"/>
      <c r="B16" s="15" t="s">
        <v>10</v>
      </c>
      <c r="C16" s="15" t="s">
        <v>52</v>
      </c>
      <c r="D16" s="15" t="s">
        <v>54</v>
      </c>
      <c r="E16" s="16">
        <v>43240</v>
      </c>
      <c r="F16" s="16">
        <v>43240</v>
      </c>
      <c r="G16" s="15" t="s">
        <v>94</v>
      </c>
      <c r="H16" s="15" t="s">
        <v>95</v>
      </c>
      <c r="I16" s="15" t="s">
        <v>59</v>
      </c>
      <c r="J16" s="15" t="s">
        <v>35</v>
      </c>
      <c r="K16" s="11" t="s">
        <v>25</v>
      </c>
    </row>
    <row r="17" spans="1:11" s="10" customFormat="1" ht="58.8" customHeight="1">
      <c r="A17" s="11">
        <v>2</v>
      </c>
      <c r="B17" s="15" t="s">
        <v>60</v>
      </c>
      <c r="C17" s="15" t="s">
        <v>52</v>
      </c>
      <c r="D17" s="15" t="s">
        <v>54</v>
      </c>
      <c r="E17" s="16">
        <v>1045.8</v>
      </c>
      <c r="F17" s="16">
        <f>87.15+87.15+87.15+87.15+87.15+87.15</f>
        <v>522.9</v>
      </c>
      <c r="G17" s="15" t="s">
        <v>139</v>
      </c>
      <c r="H17" s="15" t="s">
        <v>140</v>
      </c>
      <c r="I17" s="15" t="s">
        <v>19</v>
      </c>
      <c r="J17" s="15" t="s">
        <v>37</v>
      </c>
      <c r="K17" s="11"/>
    </row>
    <row r="18" spans="1:11" ht="216" customHeight="1">
      <c r="A18" s="20">
        <v>14</v>
      </c>
      <c r="B18" s="19" t="s">
        <v>15</v>
      </c>
      <c r="C18" s="19" t="s">
        <v>52</v>
      </c>
      <c r="D18" s="19" t="s">
        <v>54</v>
      </c>
      <c r="E18" s="21">
        <v>560000</v>
      </c>
      <c r="F18" s="21">
        <f>18963.53+16036.47+6673.31+5751.71+8034.85+17029.7+22188.31+16635.78+9882.89+23680.94+29108.23+7050.03+21836.81+21121.97+15841.48+3670.65+12466.94+6180.42+5547.92+10416.13+2524.48+16905.91+8491.52+11676.76+8757.58+14834.59+1651.22+6102.15+11119.8+12535.73</f>
        <v>372717.81</v>
      </c>
      <c r="G18" s="18" t="s">
        <v>132</v>
      </c>
      <c r="H18" s="15" t="s">
        <v>133</v>
      </c>
      <c r="I18" s="19" t="s">
        <v>16</v>
      </c>
      <c r="J18" s="19" t="s">
        <v>40</v>
      </c>
      <c r="K18" s="11"/>
    </row>
    <row r="19" spans="1:11" s="10" customFormat="1" ht="27.6" customHeight="1">
      <c r="A19" s="11">
        <v>4</v>
      </c>
      <c r="B19" s="15" t="s">
        <v>10</v>
      </c>
      <c r="C19" s="15" t="s">
        <v>61</v>
      </c>
      <c r="D19" s="15" t="s">
        <v>54</v>
      </c>
      <c r="E19" s="16">
        <v>37900</v>
      </c>
      <c r="F19" s="16">
        <v>37900</v>
      </c>
      <c r="G19" s="15" t="s">
        <v>97</v>
      </c>
      <c r="H19" s="15" t="s">
        <v>95</v>
      </c>
      <c r="I19" s="15" t="s">
        <v>62</v>
      </c>
      <c r="J19" s="15" t="s">
        <v>63</v>
      </c>
      <c r="K19" s="11" t="s">
        <v>25</v>
      </c>
    </row>
    <row r="20" spans="1:11" ht="96.6" customHeight="1">
      <c r="A20" s="11">
        <v>15</v>
      </c>
      <c r="B20" s="15" t="s">
        <v>0</v>
      </c>
      <c r="C20" s="15" t="s">
        <v>64</v>
      </c>
      <c r="D20" s="15" t="s">
        <v>54</v>
      </c>
      <c r="E20" s="16">
        <v>22160.16</v>
      </c>
      <c r="F20" s="16">
        <f>1738.48+1742.95+1712.24+1782+1782+1791.15+1782</f>
        <v>12330.82</v>
      </c>
      <c r="G20" s="15" t="s">
        <v>138</v>
      </c>
      <c r="H20" s="15" t="s">
        <v>137</v>
      </c>
      <c r="I20" s="15" t="s">
        <v>1</v>
      </c>
      <c r="J20" s="15" t="s">
        <v>2</v>
      </c>
      <c r="K20" s="11"/>
    </row>
    <row r="21" spans="1:11" ht="101.4" customHeight="1">
      <c r="A21" s="11">
        <v>16</v>
      </c>
      <c r="B21" s="15" t="s">
        <v>3</v>
      </c>
      <c r="C21" s="15" t="s">
        <v>64</v>
      </c>
      <c r="D21" s="15" t="s">
        <v>54</v>
      </c>
      <c r="E21" s="16">
        <v>88139.88</v>
      </c>
      <c r="F21" s="16">
        <f>7344.99+7344.99+7344.99+7344.99+7344.99+7344.99+7344.99+7344.99</f>
        <v>58759.919999999991</v>
      </c>
      <c r="G21" s="15" t="s">
        <v>136</v>
      </c>
      <c r="H21" s="15" t="s">
        <v>137</v>
      </c>
      <c r="I21" s="15" t="s">
        <v>1</v>
      </c>
      <c r="J21" s="15" t="s">
        <v>4</v>
      </c>
      <c r="K21" s="11"/>
    </row>
    <row r="22" spans="1:11" s="10" customFormat="1" ht="41.4" customHeight="1">
      <c r="A22" s="11">
        <v>6</v>
      </c>
      <c r="B22" s="15" t="s">
        <v>10</v>
      </c>
      <c r="C22" s="15" t="s">
        <v>65</v>
      </c>
      <c r="D22" s="15" t="s">
        <v>54</v>
      </c>
      <c r="E22" s="16">
        <v>101174.39999999999</v>
      </c>
      <c r="F22" s="16">
        <v>101174.39999999999</v>
      </c>
      <c r="G22" s="15" t="s">
        <v>105</v>
      </c>
      <c r="H22" s="15" t="s">
        <v>104</v>
      </c>
      <c r="I22" s="15" t="s">
        <v>38</v>
      </c>
      <c r="J22" s="15" t="s">
        <v>35</v>
      </c>
      <c r="K22" s="11" t="s">
        <v>25</v>
      </c>
    </row>
    <row r="23" spans="1:11" s="10" customFormat="1" ht="43.8" customHeight="1">
      <c r="A23" s="11">
        <v>7</v>
      </c>
      <c r="B23" s="15" t="s">
        <v>11</v>
      </c>
      <c r="C23" s="15" t="s">
        <v>65</v>
      </c>
      <c r="D23" s="15" t="s">
        <v>54</v>
      </c>
      <c r="E23" s="16">
        <v>73351.44</v>
      </c>
      <c r="F23" s="16">
        <v>73351.44</v>
      </c>
      <c r="G23" s="15" t="s">
        <v>103</v>
      </c>
      <c r="H23" s="15" t="s">
        <v>104</v>
      </c>
      <c r="I23" s="15" t="s">
        <v>39</v>
      </c>
      <c r="J23" s="15" t="s">
        <v>35</v>
      </c>
      <c r="K23" s="11" t="s">
        <v>25</v>
      </c>
    </row>
    <row r="24" spans="1:11" s="10" customFormat="1" ht="43.8" customHeight="1">
      <c r="A24" s="11"/>
      <c r="B24" s="15" t="s">
        <v>13</v>
      </c>
      <c r="C24" s="15" t="s">
        <v>65</v>
      </c>
      <c r="D24" s="15" t="s">
        <v>54</v>
      </c>
      <c r="E24" s="16">
        <v>30268</v>
      </c>
      <c r="F24" s="16">
        <v>30268</v>
      </c>
      <c r="G24" s="15" t="s">
        <v>96</v>
      </c>
      <c r="H24" s="15" t="s">
        <v>95</v>
      </c>
      <c r="I24" s="15" t="s">
        <v>59</v>
      </c>
      <c r="J24" s="15" t="s">
        <v>35</v>
      </c>
      <c r="K24" s="11" t="s">
        <v>25</v>
      </c>
    </row>
    <row r="25" spans="1:11" s="10" customFormat="1" ht="43.8" customHeight="1">
      <c r="A25" s="11">
        <v>18</v>
      </c>
      <c r="B25" s="15" t="s">
        <v>66</v>
      </c>
      <c r="C25" s="15" t="s">
        <v>67</v>
      </c>
      <c r="D25" s="15" t="s">
        <v>54</v>
      </c>
      <c r="E25" s="16">
        <v>12915</v>
      </c>
      <c r="F25" s="16">
        <v>12915</v>
      </c>
      <c r="G25" s="15" t="s">
        <v>92</v>
      </c>
      <c r="H25" s="15" t="s">
        <v>93</v>
      </c>
      <c r="I25" s="15" t="s">
        <v>68</v>
      </c>
      <c r="J25" s="15" t="s">
        <v>69</v>
      </c>
      <c r="K25" s="11" t="s">
        <v>25</v>
      </c>
    </row>
    <row r="26" spans="1:11" s="10" customFormat="1" ht="81" customHeight="1">
      <c r="A26" s="11">
        <v>8</v>
      </c>
      <c r="B26" s="15" t="s">
        <v>10</v>
      </c>
      <c r="C26" s="15" t="s">
        <v>70</v>
      </c>
      <c r="D26" s="15" t="s">
        <v>54</v>
      </c>
      <c r="E26" s="16">
        <v>76400.639999999999</v>
      </c>
      <c r="F26" s="16">
        <f>29284+67.32+4376+21767.45+50.04+10757.83+3252+6846</f>
        <v>76400.639999999999</v>
      </c>
      <c r="G26" s="15" t="s">
        <v>115</v>
      </c>
      <c r="H26" s="15" t="s">
        <v>116</v>
      </c>
      <c r="I26" s="15" t="s">
        <v>9</v>
      </c>
      <c r="J26" s="15" t="s">
        <v>50</v>
      </c>
      <c r="K26" s="11" t="s">
        <v>25</v>
      </c>
    </row>
    <row r="27" spans="1:11" s="10" customFormat="1" ht="80.400000000000006" customHeight="1">
      <c r="A27" s="11">
        <v>9</v>
      </c>
      <c r="B27" s="15" t="s">
        <v>11</v>
      </c>
      <c r="C27" s="15" t="s">
        <v>70</v>
      </c>
      <c r="D27" s="15" t="s">
        <v>54</v>
      </c>
      <c r="E27" s="16">
        <v>76400.639999999999</v>
      </c>
      <c r="F27" s="16">
        <f>29284+67.32+4376+21767.45+50.04+10757.83+3252+6846</f>
        <v>76400.639999999999</v>
      </c>
      <c r="G27" s="15" t="s">
        <v>117</v>
      </c>
      <c r="H27" s="15" t="s">
        <v>118</v>
      </c>
      <c r="I27" s="15" t="s">
        <v>12</v>
      </c>
      <c r="J27" s="15" t="s">
        <v>50</v>
      </c>
      <c r="K27" s="11" t="s">
        <v>25</v>
      </c>
    </row>
    <row r="28" spans="1:11" s="10" customFormat="1" ht="85.2" customHeight="1">
      <c r="A28" s="11">
        <v>10</v>
      </c>
      <c r="B28" s="15" t="s">
        <v>13</v>
      </c>
      <c r="C28" s="15" t="s">
        <v>70</v>
      </c>
      <c r="D28" s="15" t="s">
        <v>54</v>
      </c>
      <c r="E28" s="16">
        <v>76400.639999999999</v>
      </c>
      <c r="F28" s="16">
        <f>29284+67.32+4376+21767.45+50.04+10757.83+3252+6846</f>
        <v>76400.639999999999</v>
      </c>
      <c r="G28" s="15" t="s">
        <v>119</v>
      </c>
      <c r="H28" s="15" t="s">
        <v>120</v>
      </c>
      <c r="I28" s="15" t="s">
        <v>34</v>
      </c>
      <c r="J28" s="15" t="s">
        <v>50</v>
      </c>
      <c r="K28" s="11" t="s">
        <v>25</v>
      </c>
    </row>
    <row r="29" spans="1:11" s="10" customFormat="1" ht="82.8" customHeight="1">
      <c r="A29" s="11">
        <v>11</v>
      </c>
      <c r="B29" s="15" t="s">
        <v>32</v>
      </c>
      <c r="C29" s="15" t="s">
        <v>70</v>
      </c>
      <c r="D29" s="15" t="s">
        <v>54</v>
      </c>
      <c r="E29" s="16">
        <v>76400.639999999999</v>
      </c>
      <c r="F29" s="16">
        <f>29284+67.32+4376+21767.45+50.04+10757.83+3252+6846</f>
        <v>76400.639999999999</v>
      </c>
      <c r="G29" s="15" t="s">
        <v>121</v>
      </c>
      <c r="H29" s="15" t="s">
        <v>122</v>
      </c>
      <c r="I29" s="15" t="s">
        <v>14</v>
      </c>
      <c r="J29" s="15" t="s">
        <v>50</v>
      </c>
      <c r="K29" s="11" t="s">
        <v>25</v>
      </c>
    </row>
    <row r="30" spans="1:11" ht="51" customHeight="1">
      <c r="A30" s="11">
        <v>13</v>
      </c>
      <c r="B30" s="15" t="s">
        <v>31</v>
      </c>
      <c r="C30" s="15" t="s">
        <v>71</v>
      </c>
      <c r="D30" s="15" t="s">
        <v>54</v>
      </c>
      <c r="E30" s="16">
        <v>60000</v>
      </c>
      <c r="F30" s="16">
        <f>5000+10000+30000+15000</f>
        <v>60000</v>
      </c>
      <c r="G30" s="15" t="s">
        <v>134</v>
      </c>
      <c r="H30" s="15" t="s">
        <v>135</v>
      </c>
      <c r="I30" s="15" t="s">
        <v>18</v>
      </c>
      <c r="J30" s="15" t="s">
        <v>20</v>
      </c>
      <c r="K30" s="11" t="s">
        <v>25</v>
      </c>
    </row>
    <row r="31" spans="1:11" ht="52.2" customHeight="1">
      <c r="A31" s="11">
        <v>6</v>
      </c>
      <c r="B31" s="15" t="s">
        <v>10</v>
      </c>
      <c r="C31" s="15" t="s">
        <v>72</v>
      </c>
      <c r="D31" s="15" t="s">
        <v>54</v>
      </c>
      <c r="E31" s="16">
        <v>30352.32</v>
      </c>
      <c r="F31" s="16">
        <v>30352.32</v>
      </c>
      <c r="G31" s="15" t="s">
        <v>112</v>
      </c>
      <c r="H31" s="15" t="s">
        <v>111</v>
      </c>
      <c r="I31" s="15" t="s">
        <v>38</v>
      </c>
      <c r="J31" s="15" t="s">
        <v>35</v>
      </c>
      <c r="K31" s="11" t="s">
        <v>25</v>
      </c>
    </row>
    <row r="32" spans="1:11" ht="43.2" customHeight="1">
      <c r="A32" s="11">
        <v>21</v>
      </c>
      <c r="B32" s="15" t="s">
        <v>41</v>
      </c>
      <c r="C32" s="15" t="s">
        <v>72</v>
      </c>
      <c r="D32" s="15" t="s">
        <v>54</v>
      </c>
      <c r="E32" s="16">
        <v>37414.269999999997</v>
      </c>
      <c r="F32" s="16">
        <f>25000+3736+8620.8+57.47</f>
        <v>37414.270000000004</v>
      </c>
      <c r="G32" s="15" t="s">
        <v>113</v>
      </c>
      <c r="H32" s="15" t="s">
        <v>114</v>
      </c>
      <c r="I32" s="15" t="s">
        <v>34</v>
      </c>
      <c r="J32" s="15" t="s">
        <v>49</v>
      </c>
      <c r="K32" s="11" t="s">
        <v>25</v>
      </c>
    </row>
    <row r="33" spans="1:11" ht="28.2" customHeight="1">
      <c r="A33" s="11"/>
      <c r="B33" s="15" t="s">
        <v>41</v>
      </c>
      <c r="C33" s="15" t="s">
        <v>72</v>
      </c>
      <c r="D33" s="15" t="s">
        <v>54</v>
      </c>
      <c r="E33" s="16">
        <v>43240</v>
      </c>
      <c r="F33" s="16">
        <v>43240</v>
      </c>
      <c r="G33" s="15" t="s">
        <v>101</v>
      </c>
      <c r="H33" s="15" t="s">
        <v>102</v>
      </c>
      <c r="I33" s="15" t="s">
        <v>59</v>
      </c>
      <c r="J33" s="15" t="s">
        <v>35</v>
      </c>
      <c r="K33" s="11" t="s">
        <v>25</v>
      </c>
    </row>
    <row r="34" spans="1:11" ht="27" customHeight="1">
      <c r="A34" s="11"/>
      <c r="B34" s="15" t="s">
        <v>48</v>
      </c>
      <c r="C34" s="15" t="s">
        <v>73</v>
      </c>
      <c r="D34" s="15" t="s">
        <v>54</v>
      </c>
      <c r="E34" s="16">
        <v>50560</v>
      </c>
      <c r="F34" s="16">
        <v>50560</v>
      </c>
      <c r="G34" s="15" t="s">
        <v>110</v>
      </c>
      <c r="H34" s="15" t="s">
        <v>111</v>
      </c>
      <c r="I34" s="15" t="s">
        <v>59</v>
      </c>
      <c r="J34" s="15" t="s">
        <v>74</v>
      </c>
      <c r="K34" s="11" t="s">
        <v>25</v>
      </c>
    </row>
    <row r="35" spans="1:11" ht="27" customHeight="1">
      <c r="A35" s="11">
        <v>19</v>
      </c>
      <c r="B35" s="15" t="s">
        <v>75</v>
      </c>
      <c r="C35" s="15" t="s">
        <v>76</v>
      </c>
      <c r="D35" s="15" t="s">
        <v>54</v>
      </c>
      <c r="E35" s="16">
        <v>69911</v>
      </c>
      <c r="F35" s="16">
        <v>69911</v>
      </c>
      <c r="G35" s="15" t="s">
        <v>130</v>
      </c>
      <c r="H35" s="15" t="s">
        <v>131</v>
      </c>
      <c r="I35" s="15" t="s">
        <v>129</v>
      </c>
      <c r="J35" s="15" t="s">
        <v>42</v>
      </c>
      <c r="K35" s="11" t="s">
        <v>25</v>
      </c>
    </row>
    <row r="36" spans="1:11" ht="27" customHeight="1">
      <c r="A36" s="11"/>
      <c r="B36" s="15" t="s">
        <v>77</v>
      </c>
      <c r="C36" s="15" t="s">
        <v>78</v>
      </c>
      <c r="D36" s="15" t="s">
        <v>54</v>
      </c>
      <c r="E36" s="16">
        <v>36000</v>
      </c>
      <c r="F36" s="16">
        <v>36000</v>
      </c>
      <c r="G36" s="15" t="s">
        <v>125</v>
      </c>
      <c r="H36" s="15" t="s">
        <v>126</v>
      </c>
      <c r="I36" s="15" t="s">
        <v>59</v>
      </c>
      <c r="J36" s="15" t="s">
        <v>79</v>
      </c>
      <c r="K36" s="11" t="s">
        <v>25</v>
      </c>
    </row>
    <row r="37" spans="1:11" ht="27" customHeight="1">
      <c r="A37" s="11"/>
      <c r="B37" s="15" t="s">
        <v>80</v>
      </c>
      <c r="C37" s="15" t="s">
        <v>81</v>
      </c>
      <c r="D37" s="15" t="s">
        <v>54</v>
      </c>
      <c r="E37" s="16">
        <v>21600</v>
      </c>
      <c r="F37" s="16">
        <v>21600</v>
      </c>
      <c r="G37" s="15" t="s">
        <v>127</v>
      </c>
      <c r="H37" s="15" t="s">
        <v>128</v>
      </c>
      <c r="I37" s="15" t="s">
        <v>59</v>
      </c>
      <c r="J37" s="15" t="s">
        <v>79</v>
      </c>
      <c r="K37" s="11" t="s">
        <v>25</v>
      </c>
    </row>
    <row r="38" spans="1:11" ht="12.75" customHeight="1">
      <c r="A38" s="4"/>
      <c r="B38" s="4"/>
      <c r="C38" s="6"/>
      <c r="D38" s="6"/>
      <c r="E38" s="17">
        <f>SUM(E5:E37)</f>
        <v>1926204.8399999996</v>
      </c>
      <c r="F38" s="17">
        <f>SUM(F5:F37)</f>
        <v>1623851.72</v>
      </c>
      <c r="G38" s="6"/>
      <c r="H38" s="6"/>
      <c r="I38" s="3"/>
      <c r="J38" s="3"/>
      <c r="K38" s="7"/>
    </row>
    <row r="39" spans="1:11" ht="12.75" customHeight="1">
      <c r="A39" s="5"/>
      <c r="B39" s="5"/>
      <c r="C39" s="5"/>
      <c r="D39" s="5"/>
      <c r="E39" s="13"/>
      <c r="F39" s="13"/>
      <c r="G39" s="5"/>
      <c r="H39" s="13"/>
      <c r="I39" s="5"/>
      <c r="J39" s="5"/>
      <c r="K39" s="8"/>
    </row>
    <row r="40" spans="1:11" ht="12.75" customHeight="1">
      <c r="A40" s="5"/>
      <c r="B40" s="5"/>
      <c r="C40" s="5"/>
      <c r="D40" s="5"/>
      <c r="E40" s="13"/>
      <c r="F40" s="13"/>
      <c r="G40" s="5"/>
      <c r="H40" s="13"/>
      <c r="I40" s="5"/>
      <c r="J40" s="5"/>
      <c r="K40" s="8"/>
    </row>
    <row r="41" spans="1:11" ht="12.75" customHeight="1">
      <c r="A41" s="5"/>
      <c r="B41" s="5"/>
      <c r="C41" s="5"/>
      <c r="D41" s="5"/>
      <c r="E41" s="13"/>
      <c r="F41" s="13"/>
      <c r="G41" s="5"/>
      <c r="H41" s="13"/>
      <c r="I41" s="5"/>
      <c r="J41" s="5"/>
      <c r="K41" s="8"/>
    </row>
    <row r="42" spans="1:11" ht="12.75" customHeight="1">
      <c r="A42" s="5"/>
      <c r="B42" s="5"/>
      <c r="C42" s="5"/>
      <c r="D42" s="5"/>
      <c r="E42" s="13"/>
      <c r="F42" s="13"/>
      <c r="G42" s="5"/>
      <c r="H42" s="13"/>
      <c r="I42" s="5"/>
      <c r="J42" s="5"/>
      <c r="K42" s="8"/>
    </row>
  </sheetData>
  <mergeCells count="1">
    <mergeCell ref="B2:K2"/>
  </mergeCells>
  <pageMargins left="0.56999999999999995" right="0.43" top="0.74" bottom="0.67" header="0.5" footer="0.37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rep:2.54.0.271</dc:description>
  <cp:lastModifiedBy>user</cp:lastModifiedBy>
  <dcterms:created xsi:type="dcterms:W3CDTF">2023-01-17T11:34:31Z</dcterms:created>
  <dcterms:modified xsi:type="dcterms:W3CDTF">2025-09-19T12:17:07Z</dcterms:modified>
</cp:coreProperties>
</file>